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<sst xmlns="http://schemas.openxmlformats.org/spreadsheetml/2006/main" count="465" uniqueCount="153">
  <si>
    <t>ASPE10</t>
  </si>
  <si>
    <t>S</t>
  </si>
  <si>
    <t>Soupis prací objektu</t>
  </si>
  <si>
    <t xml:space="preserve">Stavba: </t>
  </si>
  <si>
    <t>III/37365</t>
  </si>
  <si>
    <t>Pístovice - Drnovice, úpr. po DI č. II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</si>
  <si>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</si>
  <si>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</si>
  <si>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</si>
  <si>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</si>
  <si>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</si>
  <si>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</si>
  <si>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</si>
  <si>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</si>
  <si>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</si>
  <si>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</si>
  <si>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6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</si>
  <si>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</si>
  <si>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</si>
  <si>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</si>
  <si>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</si>
  <si>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</si>
  <si>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</si>
  <si>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</si>
  <si>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</si>
  <si>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</si>
  <si>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</si>
  <si>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</si>
  <si>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</si>
  <si>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</si>
  <si>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</si>
  <si>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</si>
  <si>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</si>
  <si>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</si>
  <si>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</si>
  <si>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</si>
  <si>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</si>
  <si>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</si>
  <si>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</si>
  <si>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</si>
  <si>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</si>
  <si>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</si>
  <si>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</si>
  <si>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</si>
  <si>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</si>
  <si>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</si>
  <si>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</si>
  <si>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</si>
  <si>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</si>
  <si>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</si>
  <si>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</si>
  <si>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</si>
  <si>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</si>
  <si>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00002</t>
  </si>
  <si>
    <t>R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</si>
  <si>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</si>
  <si>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</si>
  <si>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</si>
  <si>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</si>
  <si>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</si>
  <si>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</si>
  <si>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</si>
  <si>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8</t>
  </si>
  <si>
    <t>00008</t>
  </si>
  <si>
    <t>Zajištění přístupů a příjezdů k sousedním nemovitostem  - popsáno v obchodních podmínkách, v zákoně č. 13/1997 Sb., a vyhlášce č. 104/1997</t>
  </si>
  <si>
    <t>00009</t>
  </si>
  <si>
    <t>Hlavní prohlídka silnice prováděná při uvedení stavby do provozu  - popsáno v obchodních podmínkách a vyhlášce č. 104/1997</t>
  </si>
  <si>
    <t>11</t>
  </si>
  <si>
    <t>00011</t>
  </si>
  <si>
    <t>Ohlašování pohybu třetích osob na staveništi - popsáno v obchodních podmínkách</t>
  </si>
  <si>
    <t>14</t>
  </si>
  <si>
    <t>00014</t>
  </si>
  <si>
    <t>Zajištění provedení a výstupů veškerých zkoušek a revizí - popsáno v obchodních podmínkách, technických podmínkách a normách ČSN</t>
  </si>
  <si>
    <t>18</t>
  </si>
  <si>
    <t>00018</t>
  </si>
  <si>
    <t>Návrh technologického postupu prací - popsáno v obchodních podmínkách</t>
  </si>
  <si>
    <t>SO 101</t>
  </si>
  <si>
    <t>Komunikace</t>
  </si>
  <si>
    <t>02710</t>
  </si>
  <si>
    <t>POMOC PRÁCE ZŘÍZ NEBO ZAJIŠŤ OBJÍŽĎKY A PŘÍSTUP CESTY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</si>
  <si>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  
Vše v režii zhotovitele.</t>
  </si>
  <si>
    <t>19</t>
  </si>
  <si>
    <t>014102</t>
  </si>
  <si>
    <t>POPLATKY ZA SKLÁDKU</t>
  </si>
  <si>
    <t>T</t>
  </si>
  <si>
    <t>z pol.12922 2214*2*0,5*0,05*2=221,400 [D] 
z pol. 12932 2500*0,3*2,0 t/m=1 500,000 [B] 
Celkem: D+B=1 721,400 [E]</t>
  </si>
  <si>
    <t>zahrnuje veškeré poplatky provozovateli skládky související s uložením odpadu na skládce.</t>
  </si>
  <si>
    <t>Zemní práce</t>
  </si>
  <si>
    <t>12922</t>
  </si>
  <si>
    <t>ČIŠTĚNÍ KRAJNIC OD NÁNOSU TL. DO 100MM</t>
  </si>
  <si>
    <t>M2</t>
  </si>
  <si>
    <t>včetně odvozu na skládku</t>
  </si>
  <si>
    <t>stržení krajnice tl. 50mm 2214*2*0.5=2 214,000 [A]</t>
  </si>
  <si>
    <t>Součástí položky je vodorovná a svislá doprava, přemístění, přeložení, manipulace s materiálem a uložení na skládku. Nezahrnuje poplatek za skládku, který se vykazuje v položce 0141** (s výjimkou malého množství materiálu, kde je možné poplatek zahrnout do jednotkové ceny položky – tento fakt musí být uveden v doplňujícím textu k položce)</t>
  </si>
  <si>
    <t>20</t>
  </si>
  <si>
    <t>12932</t>
  </si>
  <si>
    <t>ČIŠTĚNÍ PŘÍKOPŮ OD NÁNOSU DO 0,5M3/M</t>
  </si>
  <si>
    <t>M</t>
  </si>
  <si>
    <t>vyčištění příkopu v mocnosti 0,3m3/m v celkové délce 2500=2 500,000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</si>
  <si>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</si>
  <si>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23</t>
  </si>
  <si>
    <t>11372</t>
  </si>
  <si>
    <t>FRÉZOVÁNÍ ZPEVNĚNÝCH PLOCH ASFALTOVÝCH</t>
  </si>
  <si>
    <t>M3</t>
  </si>
  <si>
    <t>upravení ZÚ a KÚ, sjezdy 
odvoz a likvidace v režii zhotovitele</t>
  </si>
  <si>
    <t>100*0,05=5,000 [A]</t>
  </si>
  <si>
    <t>Položka zahrnuje veškerou manipulaci s vybouranou sutí a s vybouranými hmotami.</t>
  </si>
  <si>
    <t>Komunikace pozemní</t>
  </si>
  <si>
    <t>56963</t>
  </si>
  <si>
    <t>ZPEVNĚNÍ KRAJNIC Z RECYKLOVANÉHO MATERIÁLU TL DO 150MM</t>
  </si>
  <si>
    <t>tl. 110 mm</t>
  </si>
  <si>
    <t>ZPEVNĚNÍ KRAJNIC  TL DO 110MM  
2214*0,5*2=2 214,000 [A] 
ZASTÁVKY 
40=40,000 [B] 
Celkem: A+B=2 254,000 [C]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</si>
  <si>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</si>
  <si>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572211</t>
  </si>
  <si>
    <t>SPOJOVACÍ POSTŘIK Z ASFALTU DO 0,5KG/M2</t>
  </si>
  <si>
    <t>0,4 kg/m2</t>
  </si>
  <si>
    <t>14481=14 481,000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</si>
  <si>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</si>
  <si>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574A44</t>
  </si>
  <si>
    <t>ASFALTOVÝ BETON PRO OBRUSNÉ VRSTVY ACO 11+, 11S TL. 50MM</t>
  </si>
  <si>
    <t>ACO 11+</t>
  </si>
  <si>
    <t>(2214*6)+90=13 374,000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</si>
  <si>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</si>
  <si>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58920</t>
  </si>
  <si>
    <t>VÝPLŇ SPAR MODIFIKOVANÝM ASFALTEM</t>
  </si>
  <si>
    <t>napojení KÚ Pístovice 6=6,000 [A] 
napojení ZÚ Drnovice 7+19+16=42,000 [B] 
Celkem: A+B=48,000 [C]</t>
  </si>
  <si>
    <t>položka zahrnuje:  
- dodávku předepsaného materiálu  
- vyčištění a výplň spar tímto materiálem</t>
  </si>
  <si>
    <t>25</t>
  </si>
  <si>
    <t>5774CG</t>
  </si>
  <si>
    <t>VRSTVY PRO OBNOVU A OPRAVY Z ASF BETONU ACL 16S, 16+</t>
  </si>
  <si>
    <t>110=110,000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</si>
  <si>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
-nezahrnuje očištění podkladu po veřejném provozu</t>
  </si>
  <si>
    <t>Ostatní konstrukce a práce, bourání</t>
  </si>
  <si>
    <t>919111</t>
  </si>
  <si>
    <t>ŘEZÁNÍ ASFALTOVÉHO KRYTU VOZOVEK TL DO 50MM</t>
  </si>
  <si>
    <t>položka zahrnuje řezání vozovkové vrstvy v předepsané tloušťce, včetně spotřeby vody</t>
  </si>
  <si>
    <t>21</t>
  </si>
  <si>
    <t>915221</t>
  </si>
  <si>
    <t>VODOR DOPRAV ZNAČ PLASTEM STRUKTURÁLNÍ NEHLUČNÉ - DOD A POKLÁDKA</t>
  </si>
  <si>
    <t>830,25=830,250 [A]</t>
  </si>
  <si>
    <t>položka zahrnuje: 
- dodání a pokládku nátěrového materiálu (měří se pouze natíraná plocha) 
- předznačení a reflexní úpravu</t>
  </si>
  <si>
    <t>22</t>
  </si>
  <si>
    <t>91228</t>
  </si>
  <si>
    <t>SMĚROVÉ SLOUPKY Z PLAST HMOT VČETNĚ ODRAZNÉHO PÁSKU</t>
  </si>
  <si>
    <t>KUS</t>
  </si>
  <si>
    <t>směrový sloupek Z11A bílý 64=64,000 [A] 
směrový sloupek Z11C červený 18=18,000 [B] 
Celkem: A+B=82,000 [C]</t>
  </si>
  <si>
    <t>položka zahrnuje:  
- dodání a osazení sloupku včetně nutných zemních prací  
- vnitrostaveništní a mimostaveništní doprava  
- odrazky plastové nebo z retroreflexní fólie</t>
  </si>
  <si>
    <t>24</t>
  </si>
  <si>
    <t>912283</t>
  </si>
  <si>
    <t>SMĚROVÉ SLOUPKY Z PLAST HMOT - DEMONTÁŽ A ODVOZ</t>
  </si>
  <si>
    <t>včetně odvoz na skládku SÚS Vyškov "letiště"</t>
  </si>
  <si>
    <t>82=82,000 [A]</t>
  </si>
  <si>
    <t>položka zahrnuje demontáž stávajícího sloupku, jeho odvoz do skladu nebo na skládku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</si>
</sst>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18</v>
      </c>
      <c s="32">
        <f>0+I9</f>
      </c>
      <c r="O3" t="s">
        <v>12</v>
      </c>
      <c t="s">
        <v>17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17</v>
      </c>
    </row>
    <row r="5" spans="1:16" ht="12.75" customHeight="1">
      <c r="A5" t="s">
        <v>10</v>
      </c>
      <c s="12" t="s">
        <v>11</v>
      </c>
      <c s="13" t="s">
        <v>18</v>
      </c>
      <c s="5"/>
      <c s="14" t="s">
        <v>19</v>
      </c>
      <c s="5"/>
      <c s="5"/>
      <c s="5"/>
      <c s="5"/>
      <c r="O5" t="s">
        <v>14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15</v>
      </c>
      <c s="11" t="s">
        <v>27</v>
      </c>
      <c s="11" t="s">
        <v>29</v>
      </c>
      <c s="11" t="s">
        <v>16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21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15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29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63.75">
      <c r="A17" t="s">
        <v>46</v>
      </c>
      <c r="E17" s="29" t="s">
        <v>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52</v>
      </c>
      <c s="32">
        <f>0+I9</f>
      </c>
      <c r="O3" t="s">
        <v>12</v>
      </c>
      <c t="s">
        <v>17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17</v>
      </c>
    </row>
    <row r="5" spans="1:16" ht="12.75" customHeight="1">
      <c r="A5" t="s">
        <v>10</v>
      </c>
      <c s="12" t="s">
        <v>11</v>
      </c>
      <c s="13" t="s">
        <v>52</v>
      </c>
      <c s="5"/>
      <c s="14" t="s">
        <v>19</v>
      </c>
      <c s="5"/>
      <c s="5"/>
      <c s="5"/>
      <c s="5"/>
      <c r="O5" t="s">
        <v>14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15</v>
      </c>
      <c s="11" t="s">
        <v>27</v>
      </c>
      <c s="11" t="s">
        <v>29</v>
      </c>
      <c s="11" t="s">
        <v>16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21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</f>
      </c>
      <c>
        <f>0+O10+O14+O18+O22+O26+O30+O34+O38+O42</f>
      </c>
    </row>
    <row r="10" spans="1:16" ht="12.75">
      <c r="A10" s="18" t="s">
        <v>38</v>
      </c>
      <c s="23" t="s">
        <v>17</v>
      </c>
      <c s="23" t="s">
        <v>53</v>
      </c>
      <c s="18" t="s">
        <v>54</v>
      </c>
      <c s="24" t="s">
        <v>55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15</v>
      </c>
      <c s="23" t="s">
        <v>56</v>
      </c>
      <c s="18" t="s">
        <v>54</v>
      </c>
      <c s="24" t="s">
        <v>57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25.5">
      <c r="A18" s="18" t="s">
        <v>38</v>
      </c>
      <c s="23" t="s">
        <v>27</v>
      </c>
      <c s="23" t="s">
        <v>58</v>
      </c>
      <c s="18" t="s">
        <v>54</v>
      </c>
      <c s="24" t="s">
        <v>59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29</v>
      </c>
      <c s="23" t="s">
        <v>60</v>
      </c>
      <c s="18" t="s">
        <v>54</v>
      </c>
      <c s="24" t="s">
        <v>61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62</v>
      </c>
      <c s="23" t="s">
        <v>63</v>
      </c>
      <c s="18" t="s">
        <v>54</v>
      </c>
      <c s="24" t="s">
        <v>64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33</v>
      </c>
      <c s="23" t="s">
        <v>65</v>
      </c>
      <c s="18" t="s">
        <v>54</v>
      </c>
      <c s="24" t="s">
        <v>66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12.75">
      <c r="A34" s="18" t="s">
        <v>38</v>
      </c>
      <c s="23" t="s">
        <v>67</v>
      </c>
      <c s="23" t="s">
        <v>68</v>
      </c>
      <c s="18" t="s">
        <v>54</v>
      </c>
      <c s="24" t="s">
        <v>69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25.5">
      <c r="A38" s="18" t="s">
        <v>38</v>
      </c>
      <c s="23" t="s">
        <v>70</v>
      </c>
      <c s="23" t="s">
        <v>71</v>
      </c>
      <c s="18" t="s">
        <v>54</v>
      </c>
      <c s="24" t="s">
        <v>72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12.75">
      <c r="A42" s="18" t="s">
        <v>38</v>
      </c>
      <c s="23" t="s">
        <v>73</v>
      </c>
      <c s="23" t="s">
        <v>74</v>
      </c>
      <c s="18" t="s">
        <v>54</v>
      </c>
      <c s="24" t="s">
        <v>75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0+O8+O17+O30+O51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76</v>
      </c>
      <c s="32">
        <f>0+I8+I17+I30+I51</f>
      </c>
      <c r="O3" t="s">
        <v>12</v>
      </c>
      <c t="s">
        <v>17</v>
      </c>
    </row>
    <row r="4" spans="1:16" ht="15" customHeight="1">
      <c r="A4" t="s">
        <v>6</v>
      </c>
      <c s="12" t="s">
        <v>11</v>
      </c>
      <c s="13" t="s">
        <v>76</v>
      </c>
      <c s="5"/>
      <c s="14" t="s">
        <v>77</v>
      </c>
      <c s="5"/>
      <c s="5"/>
      <c s="19"/>
      <c s="19"/>
      <c r="O4" t="s">
        <v>13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31</v>
      </c>
      <c s="11"/>
      <c r="O5" t="s">
        <v>14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15</v>
      </c>
      <c s="11" t="s">
        <v>27</v>
      </c>
      <c s="11" t="s">
        <v>29</v>
      </c>
      <c s="11" t="s">
        <v>16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21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23</v>
      </c>
      <c s="23" t="s">
        <v>78</v>
      </c>
      <c s="18" t="s">
        <v>40</v>
      </c>
      <c s="24" t="s">
        <v>79</v>
      </c>
      <c s="25" t="s">
        <v>42</v>
      </c>
      <c s="26">
        <v>1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43</v>
      </c>
      <c r="E10" s="29" t="s">
        <v>40</v>
      </c>
    </row>
    <row r="11" spans="1:5" ht="12.75">
      <c r="A11" s="30" t="s">
        <v>45</v>
      </c>
      <c r="E11" s="31" t="s">
        <v>40</v>
      </c>
    </row>
    <row r="12" spans="1:5" ht="127.5">
      <c r="A12" t="s">
        <v>46</v>
      </c>
      <c r="E12" s="29" t="s">
        <v>80</v>
      </c>
    </row>
    <row r="13" spans="1:16" ht="12.75">
      <c r="A13" s="18" t="s">
        <v>38</v>
      </c>
      <c s="23" t="s">
        <v>81</v>
      </c>
      <c s="23" t="s">
        <v>82</v>
      </c>
      <c s="18" t="s">
        <v>40</v>
      </c>
      <c s="24" t="s">
        <v>83</v>
      </c>
      <c s="25" t="s">
        <v>84</v>
      </c>
      <c s="26">
        <v>1721.4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43</v>
      </c>
      <c r="E14" s="29" t="s">
        <v>40</v>
      </c>
    </row>
    <row r="15" spans="1:5" ht="38.25">
      <c r="A15" s="30" t="s">
        <v>45</v>
      </c>
      <c r="E15" s="31" t="s">
        <v>85</v>
      </c>
    </row>
    <row r="16" spans="1:5" ht="25.5">
      <c r="A16" t="s">
        <v>46</v>
      </c>
      <c r="E16" s="29" t="s">
        <v>86</v>
      </c>
    </row>
    <row r="17" spans="1:18" ht="12.75" customHeight="1">
      <c r="A17" s="5" t="s">
        <v>36</v>
      </c>
      <c s="5"/>
      <c s="35" t="s">
        <v>23</v>
      </c>
      <c s="5"/>
      <c s="21" t="s">
        <v>87</v>
      </c>
      <c s="5"/>
      <c s="5"/>
      <c s="5"/>
      <c s="36">
        <f>0+Q17</f>
      </c>
      <c r="O17">
        <f>0+R17</f>
      </c>
      <c r="Q17">
        <f>0+I18+I22+I26</f>
      </c>
      <c>
        <f>0+O18+O22+O26</f>
      </c>
    </row>
    <row r="18" spans="1:16" ht="12.75">
      <c r="A18" s="18" t="s">
        <v>38</v>
      </c>
      <c s="23" t="s">
        <v>15</v>
      </c>
      <c s="23" t="s">
        <v>88</v>
      </c>
      <c s="18" t="s">
        <v>40</v>
      </c>
      <c s="24" t="s">
        <v>89</v>
      </c>
      <c s="25" t="s">
        <v>90</v>
      </c>
      <c s="26">
        <v>2214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43</v>
      </c>
      <c r="E19" s="29" t="s">
        <v>91</v>
      </c>
    </row>
    <row r="20" spans="1:5" ht="12.75">
      <c r="A20" s="30" t="s">
        <v>45</v>
      </c>
      <c r="E20" s="31" t="s">
        <v>92</v>
      </c>
    </row>
    <row r="21" spans="1:5" ht="63.75">
      <c r="A21" t="s">
        <v>46</v>
      </c>
      <c r="E21" s="29" t="s">
        <v>93</v>
      </c>
    </row>
    <row r="22" spans="1:16" ht="12.75">
      <c r="A22" s="18" t="s">
        <v>38</v>
      </c>
      <c s="23" t="s">
        <v>94</v>
      </c>
      <c s="23" t="s">
        <v>95</v>
      </c>
      <c s="18" t="s">
        <v>40</v>
      </c>
      <c s="24" t="s">
        <v>96</v>
      </c>
      <c s="25" t="s">
        <v>97</v>
      </c>
      <c s="26">
        <v>2500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43</v>
      </c>
      <c r="E23" s="29" t="s">
        <v>91</v>
      </c>
    </row>
    <row r="24" spans="1:5" ht="12.75">
      <c r="A24" s="30" t="s">
        <v>45</v>
      </c>
      <c r="E24" s="31" t="s">
        <v>98</v>
      </c>
    </row>
    <row r="25" spans="1:5" ht="63.75">
      <c r="A25" t="s">
        <v>46</v>
      </c>
      <c r="E25" s="29" t="s">
        <v>99</v>
      </c>
    </row>
    <row r="26" spans="1:16" ht="12.75">
      <c r="A26" s="18" t="s">
        <v>38</v>
      </c>
      <c s="23" t="s">
        <v>100</v>
      </c>
      <c s="23" t="s">
        <v>101</v>
      </c>
      <c s="18" t="s">
        <v>40</v>
      </c>
      <c s="24" t="s">
        <v>102</v>
      </c>
      <c s="25" t="s">
        <v>103</v>
      </c>
      <c s="26">
        <v>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25.5">
      <c r="A27" s="28" t="s">
        <v>43</v>
      </c>
      <c r="E27" s="29" t="s">
        <v>104</v>
      </c>
    </row>
    <row r="28" spans="1:5" ht="12.75">
      <c r="A28" s="30" t="s">
        <v>45</v>
      </c>
      <c r="E28" s="31" t="s">
        <v>105</v>
      </c>
    </row>
    <row r="29" spans="1:5" ht="12.75">
      <c r="A29" t="s">
        <v>46</v>
      </c>
      <c r="E29" s="29" t="s">
        <v>106</v>
      </c>
    </row>
    <row r="30" spans="1:18" ht="12.75" customHeight="1">
      <c r="A30" s="5" t="s">
        <v>36</v>
      </c>
      <c s="5"/>
      <c s="35" t="s">
        <v>29</v>
      </c>
      <c s="5"/>
      <c s="21" t="s">
        <v>107</v>
      </c>
      <c s="5"/>
      <c s="5"/>
      <c s="5"/>
      <c s="36">
        <f>0+Q30</f>
      </c>
      <c r="O30">
        <f>0+R30</f>
      </c>
      <c r="Q30">
        <f>0+I31+I35+I39+I43+I47</f>
      </c>
      <c>
        <f>0+O31+O35+O39+O43+O47</f>
      </c>
    </row>
    <row r="31" spans="1:16" ht="12.75">
      <c r="A31" s="18" t="s">
        <v>38</v>
      </c>
      <c s="23" t="s">
        <v>62</v>
      </c>
      <c s="23" t="s">
        <v>108</v>
      </c>
      <c s="18" t="s">
        <v>40</v>
      </c>
      <c s="24" t="s">
        <v>109</v>
      </c>
      <c s="25" t="s">
        <v>90</v>
      </c>
      <c s="26">
        <v>2254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43</v>
      </c>
      <c r="E32" s="29" t="s">
        <v>110</v>
      </c>
    </row>
    <row r="33" spans="1:5" ht="63.75">
      <c r="A33" s="30" t="s">
        <v>45</v>
      </c>
      <c r="E33" s="31" t="s">
        <v>111</v>
      </c>
    </row>
    <row r="34" spans="1:5" ht="102">
      <c r="A34" t="s">
        <v>46</v>
      </c>
      <c r="E34" s="29" t="s">
        <v>112</v>
      </c>
    </row>
    <row r="35" spans="1:16" ht="12.75">
      <c r="A35" s="18" t="s">
        <v>38</v>
      </c>
      <c s="23" t="s">
        <v>33</v>
      </c>
      <c s="23" t="s">
        <v>113</v>
      </c>
      <c s="18" t="s">
        <v>40</v>
      </c>
      <c s="24" t="s">
        <v>114</v>
      </c>
      <c s="25" t="s">
        <v>90</v>
      </c>
      <c s="26">
        <v>14481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43</v>
      </c>
      <c r="E36" s="29" t="s">
        <v>115</v>
      </c>
    </row>
    <row r="37" spans="1:5" ht="12.75">
      <c r="A37" s="30" t="s">
        <v>45</v>
      </c>
      <c r="E37" s="31" t="s">
        <v>116</v>
      </c>
    </row>
    <row r="38" spans="1:5" ht="51">
      <c r="A38" t="s">
        <v>46</v>
      </c>
      <c r="E38" s="29" t="s">
        <v>117</v>
      </c>
    </row>
    <row r="39" spans="1:16" ht="12.75">
      <c r="A39" s="18" t="s">
        <v>38</v>
      </c>
      <c s="23" t="s">
        <v>67</v>
      </c>
      <c s="23" t="s">
        <v>118</v>
      </c>
      <c s="18" t="s">
        <v>40</v>
      </c>
      <c s="24" t="s">
        <v>119</v>
      </c>
      <c s="25" t="s">
        <v>90</v>
      </c>
      <c s="26">
        <v>13374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43</v>
      </c>
      <c r="E40" s="29" t="s">
        <v>120</v>
      </c>
    </row>
    <row r="41" spans="1:5" ht="12.75">
      <c r="A41" s="30" t="s">
        <v>45</v>
      </c>
      <c r="E41" s="31" t="s">
        <v>121</v>
      </c>
    </row>
    <row r="42" spans="1:5" ht="140.25">
      <c r="A42" t="s">
        <v>46</v>
      </c>
      <c r="E42" s="29" t="s">
        <v>122</v>
      </c>
    </row>
    <row r="43" spans="1:16" ht="12.75">
      <c r="A43" s="18" t="s">
        <v>38</v>
      </c>
      <c s="23" t="s">
        <v>70</v>
      </c>
      <c s="23" t="s">
        <v>123</v>
      </c>
      <c s="18" t="s">
        <v>40</v>
      </c>
      <c s="24" t="s">
        <v>124</v>
      </c>
      <c s="25" t="s">
        <v>97</v>
      </c>
      <c s="26">
        <v>48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43</v>
      </c>
      <c r="E44" s="29" t="s">
        <v>40</v>
      </c>
    </row>
    <row r="45" spans="1:5" ht="38.25">
      <c r="A45" s="30" t="s">
        <v>45</v>
      </c>
      <c r="E45" s="31" t="s">
        <v>125</v>
      </c>
    </row>
    <row r="46" spans="1:5" ht="38.25">
      <c r="A46" t="s">
        <v>46</v>
      </c>
      <c r="E46" s="29" t="s">
        <v>126</v>
      </c>
    </row>
    <row r="47" spans="1:16" ht="12.75">
      <c r="A47" s="18" t="s">
        <v>38</v>
      </c>
      <c s="23" t="s">
        <v>127</v>
      </c>
      <c s="23" t="s">
        <v>128</v>
      </c>
      <c s="18" t="s">
        <v>40</v>
      </c>
      <c s="24" t="s">
        <v>129</v>
      </c>
      <c s="25" t="s">
        <v>103</v>
      </c>
      <c s="26">
        <v>110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43</v>
      </c>
      <c r="E48" s="29" t="s">
        <v>40</v>
      </c>
    </row>
    <row r="49" spans="1:5" ht="12.75">
      <c r="A49" s="30" t="s">
        <v>45</v>
      </c>
      <c r="E49" s="31" t="s">
        <v>130</v>
      </c>
    </row>
    <row r="50" spans="1:5" ht="204">
      <c r="A50" t="s">
        <v>46</v>
      </c>
      <c r="E50" s="29" t="s">
        <v>131</v>
      </c>
    </row>
    <row r="51" spans="1:18" ht="12.75" customHeight="1">
      <c r="A51" s="5" t="s">
        <v>36</v>
      </c>
      <c s="5"/>
      <c s="35" t="s">
        <v>33</v>
      </c>
      <c s="5"/>
      <c s="21" t="s">
        <v>132</v>
      </c>
      <c s="5"/>
      <c s="5"/>
      <c s="5"/>
      <c s="36">
        <f>0+Q51</f>
      </c>
      <c r="O51">
        <f>0+R51</f>
      </c>
      <c r="Q51">
        <f>0+I52+I56+I60+I64</f>
      </c>
      <c>
        <f>0+O52+O56+O60+O64</f>
      </c>
    </row>
    <row r="52" spans="1:16" ht="12.75">
      <c r="A52" s="18" t="s">
        <v>38</v>
      </c>
      <c s="23" t="s">
        <v>73</v>
      </c>
      <c s="23" t="s">
        <v>133</v>
      </c>
      <c s="18" t="s">
        <v>40</v>
      </c>
      <c s="24" t="s">
        <v>134</v>
      </c>
      <c s="25" t="s">
        <v>97</v>
      </c>
      <c s="26">
        <v>48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43</v>
      </c>
      <c r="E53" s="29" t="s">
        <v>40</v>
      </c>
    </row>
    <row r="54" spans="1:5" ht="38.25">
      <c r="A54" s="30" t="s">
        <v>45</v>
      </c>
      <c r="E54" s="31" t="s">
        <v>125</v>
      </c>
    </row>
    <row r="55" spans="1:5" ht="25.5">
      <c r="A55" t="s">
        <v>46</v>
      </c>
      <c r="E55" s="29" t="s">
        <v>135</v>
      </c>
    </row>
    <row r="56" spans="1:16" ht="25.5">
      <c r="A56" s="18" t="s">
        <v>38</v>
      </c>
      <c s="23" t="s">
        <v>136</v>
      </c>
      <c s="23" t="s">
        <v>137</v>
      </c>
      <c s="18" t="s">
        <v>40</v>
      </c>
      <c s="24" t="s">
        <v>138</v>
      </c>
      <c s="25" t="s">
        <v>90</v>
      </c>
      <c s="26">
        <v>830.25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43</v>
      </c>
      <c r="E57" s="29" t="s">
        <v>40</v>
      </c>
    </row>
    <row r="58" spans="1:5" ht="12.75">
      <c r="A58" s="30" t="s">
        <v>45</v>
      </c>
      <c r="E58" s="31" t="s">
        <v>139</v>
      </c>
    </row>
    <row r="59" spans="1:5" ht="38.25">
      <c r="A59" t="s">
        <v>46</v>
      </c>
      <c r="E59" s="29" t="s">
        <v>140</v>
      </c>
    </row>
    <row r="60" spans="1:16" ht="12.75">
      <c r="A60" s="18" t="s">
        <v>38</v>
      </c>
      <c s="23" t="s">
        <v>141</v>
      </c>
      <c s="23" t="s">
        <v>142</v>
      </c>
      <c s="18" t="s">
        <v>40</v>
      </c>
      <c s="24" t="s">
        <v>143</v>
      </c>
      <c s="25" t="s">
        <v>144</v>
      </c>
      <c s="26">
        <v>82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43</v>
      </c>
      <c r="E61" s="29" t="s">
        <v>40</v>
      </c>
    </row>
    <row r="62" spans="1:5" ht="38.25">
      <c r="A62" s="30" t="s">
        <v>45</v>
      </c>
      <c r="E62" s="31" t="s">
        <v>145</v>
      </c>
    </row>
    <row r="63" spans="1:5" ht="51">
      <c r="A63" t="s">
        <v>46</v>
      </c>
      <c r="E63" s="29" t="s">
        <v>146</v>
      </c>
    </row>
    <row r="64" spans="1:16" ht="12.75">
      <c r="A64" s="18" t="s">
        <v>38</v>
      </c>
      <c s="23" t="s">
        <v>147</v>
      </c>
      <c s="23" t="s">
        <v>148</v>
      </c>
      <c s="18" t="s">
        <v>40</v>
      </c>
      <c s="24" t="s">
        <v>149</v>
      </c>
      <c s="25" t="s">
        <v>144</v>
      </c>
      <c s="26">
        <v>82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43</v>
      </c>
      <c r="E65" s="29" t="s">
        <v>150</v>
      </c>
    </row>
    <row r="66" spans="1:5" ht="12.75">
      <c r="A66" s="30" t="s">
        <v>45</v>
      </c>
      <c r="E66" s="31" t="s">
        <v>151</v>
      </c>
    </row>
    <row r="67" spans="1:5" ht="25.5">
      <c r="A67" t="s">
        <v>46</v>
      </c>
      <c r="E67" s="29" t="s">
        <v>152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